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trinity-health.org\corp\HQ\TH\home\H\bclb2045\Desktop\"/>
    </mc:Choice>
  </mc:AlternateContent>
  <xr:revisionPtr revIDLastSave="0" documentId="13_ncr:1_{C641FEBE-D659-4768-AE2D-222B131DF603}" xr6:coauthVersionLast="45" xr6:coauthVersionMax="46" xr10:uidLastSave="{00000000-0000-0000-0000-000000000000}"/>
  <bookViews>
    <workbookView xWindow="28680" yWindow="-120" windowWidth="29040" windowHeight="15840" xr2:uid="{DD36FB48-4DF9-4909-999F-CC4A18EF663E}"/>
  </bookViews>
  <sheets>
    <sheet name="Instructions" sheetId="1" r:id="rId1"/>
    <sheet name="Vaccine Capacity Calculator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8" i="4" l="1"/>
  <c r="L8" i="4"/>
  <c r="G21" i="4"/>
  <c r="G26" i="4" s="1"/>
  <c r="K21" i="4"/>
  <c r="J21" i="4"/>
  <c r="I21" i="4"/>
  <c r="I17" i="4"/>
  <c r="K16" i="4"/>
  <c r="J16" i="4"/>
  <c r="G62" i="4"/>
  <c r="G53" i="4"/>
  <c r="G44" i="4"/>
  <c r="G35" i="4"/>
  <c r="K10" i="4"/>
  <c r="K9" i="4"/>
  <c r="K7" i="4"/>
  <c r="K6" i="4"/>
  <c r="K24" i="4" l="1"/>
  <c r="J24" i="4"/>
  <c r="I24" i="4"/>
  <c r="G23" i="4"/>
  <c r="G57" i="4" l="1"/>
  <c r="G61" i="4"/>
  <c r="K61" i="4"/>
  <c r="J61" i="4"/>
  <c r="I61" i="4"/>
  <c r="K60" i="4"/>
  <c r="J60" i="4"/>
  <c r="I60" i="4"/>
  <c r="G60" i="4"/>
  <c r="K59" i="4"/>
  <c r="J59" i="4"/>
  <c r="I59" i="4"/>
  <c r="G59" i="4"/>
  <c r="K58" i="4"/>
  <c r="J58" i="4"/>
  <c r="I58" i="4"/>
  <c r="G58" i="4"/>
  <c r="K57" i="4"/>
  <c r="J57" i="4"/>
  <c r="I57" i="4"/>
  <c r="K56" i="4"/>
  <c r="J56" i="4"/>
  <c r="I56" i="4"/>
  <c r="G56" i="4"/>
  <c r="K55" i="4"/>
  <c r="J55" i="4"/>
  <c r="I55" i="4"/>
  <c r="G55" i="4"/>
  <c r="K54" i="4"/>
  <c r="J54" i="4"/>
  <c r="I54" i="4"/>
  <c r="G54" i="4"/>
  <c r="H10" i="4" l="1"/>
  <c r="L10" i="4" s="1"/>
  <c r="G47" i="4" l="1"/>
  <c r="G48" i="4"/>
  <c r="K43" i="4"/>
  <c r="J43" i="4"/>
  <c r="I43" i="4"/>
  <c r="G43" i="4"/>
  <c r="K42" i="4"/>
  <c r="J42" i="4"/>
  <c r="I42" i="4"/>
  <c r="G42" i="4"/>
  <c r="K41" i="4"/>
  <c r="J41" i="4"/>
  <c r="I41" i="4"/>
  <c r="G41" i="4"/>
  <c r="K40" i="4"/>
  <c r="J40" i="4"/>
  <c r="I40" i="4"/>
  <c r="G40" i="4"/>
  <c r="K39" i="4"/>
  <c r="J39" i="4"/>
  <c r="I39" i="4"/>
  <c r="G39" i="4"/>
  <c r="K38" i="4"/>
  <c r="J38" i="4"/>
  <c r="I38" i="4"/>
  <c r="G38" i="4"/>
  <c r="K37" i="4"/>
  <c r="J37" i="4"/>
  <c r="I37" i="4"/>
  <c r="G37" i="4"/>
  <c r="K36" i="4"/>
  <c r="J36" i="4"/>
  <c r="I36" i="4"/>
  <c r="G36" i="4"/>
  <c r="K22" i="4"/>
  <c r="J22" i="4"/>
  <c r="I22" i="4"/>
  <c r="G22" i="4"/>
  <c r="K49" i="4"/>
  <c r="K31" i="4"/>
  <c r="K28" i="4"/>
  <c r="K29" i="4"/>
  <c r="K30" i="4"/>
  <c r="K32" i="4"/>
  <c r="K33" i="4"/>
  <c r="K34" i="4"/>
  <c r="K46" i="4"/>
  <c r="K47" i="4"/>
  <c r="K48" i="4"/>
  <c r="K50" i="4"/>
  <c r="K51" i="4"/>
  <c r="K52" i="4"/>
  <c r="K45" i="4"/>
  <c r="K27" i="4"/>
  <c r="K23" i="4"/>
  <c r="K19" i="4"/>
  <c r="K20" i="4"/>
  <c r="K25" i="4"/>
  <c r="K18" i="4"/>
  <c r="K17" i="4"/>
  <c r="K15" i="4"/>
  <c r="J49" i="4"/>
  <c r="J33" i="4"/>
  <c r="J28" i="4"/>
  <c r="J29" i="4"/>
  <c r="J30" i="4"/>
  <c r="J31" i="4"/>
  <c r="J32" i="4"/>
  <c r="J34" i="4"/>
  <c r="J46" i="4"/>
  <c r="J47" i="4"/>
  <c r="J48" i="4"/>
  <c r="J50" i="4"/>
  <c r="J51" i="4"/>
  <c r="J52" i="4"/>
  <c r="J45" i="4"/>
  <c r="J27" i="4"/>
  <c r="J19" i="4"/>
  <c r="J20" i="4"/>
  <c r="J23" i="4"/>
  <c r="J25" i="4"/>
  <c r="J18" i="4"/>
  <c r="J17" i="4"/>
  <c r="J15" i="4"/>
  <c r="I18" i="4"/>
  <c r="I50" i="4"/>
  <c r="I46" i="4"/>
  <c r="I47" i="4"/>
  <c r="I48" i="4"/>
  <c r="I49" i="4"/>
  <c r="I51" i="4"/>
  <c r="I52" i="4"/>
  <c r="I45" i="4"/>
  <c r="I28" i="4"/>
  <c r="I29" i="4"/>
  <c r="I30" i="4"/>
  <c r="I31" i="4"/>
  <c r="I32" i="4"/>
  <c r="I33" i="4"/>
  <c r="I34" i="4"/>
  <c r="I27" i="4"/>
  <c r="I19" i="4"/>
  <c r="I20" i="4"/>
  <c r="I23" i="4"/>
  <c r="I25" i="4"/>
  <c r="I15" i="4"/>
  <c r="I16" i="4"/>
  <c r="G15" i="4"/>
  <c r="G16" i="4"/>
  <c r="G28" i="4"/>
  <c r="G31" i="4"/>
  <c r="G46" i="4"/>
  <c r="G49" i="4"/>
  <c r="G50" i="4"/>
  <c r="G51" i="4"/>
  <c r="G52" i="4"/>
  <c r="G45" i="4"/>
  <c r="G29" i="4"/>
  <c r="G30" i="4"/>
  <c r="G32" i="4"/>
  <c r="G33" i="4"/>
  <c r="G34" i="4"/>
  <c r="G27" i="4"/>
  <c r="G20" i="4"/>
  <c r="G18" i="4"/>
  <c r="G19" i="4"/>
  <c r="G24" i="4"/>
  <c r="G25" i="4"/>
  <c r="G17" i="4"/>
  <c r="H8" i="4" l="1"/>
  <c r="H6" i="4"/>
  <c r="L6" i="4" s="1"/>
  <c r="H9" i="4"/>
  <c r="L9" i="4" s="1"/>
  <c r="H7" i="4"/>
  <c r="L7" i="4" s="1"/>
</calcChain>
</file>

<file path=xl/sharedStrings.xml><?xml version="1.0" encoding="utf-8"?>
<sst xmlns="http://schemas.openxmlformats.org/spreadsheetml/2006/main" count="83" uniqueCount="82">
  <si>
    <t>Instructions:</t>
  </si>
  <si>
    <t>Yellow highlights for ministry to populate.</t>
  </si>
  <si>
    <t>Please see recommended core assumptions and update the calculator below as necessary.</t>
  </si>
  <si>
    <t>Core Assumptions and Guidance Calculator</t>
  </si>
  <si>
    <t>Recommended Values</t>
  </si>
  <si>
    <t>Target Vaccine Administration</t>
  </si>
  <si>
    <t>Variance</t>
  </si>
  <si>
    <t>Number of Vaccinations per Vaccinator per Hour</t>
  </si>
  <si>
    <t>Number of Registration/Screener per Vaccinator</t>
  </si>
  <si>
    <t>Number of Pharmacy Colleagues per Vaccinator</t>
  </si>
  <si>
    <t>Number of Documentation Staff per Vaccinator</t>
  </si>
  <si>
    <t>Site Name</t>
  </si>
  <si>
    <t>Hours per day</t>
  </si>
  <si>
    <t>Days per week</t>
  </si>
  <si>
    <t>Hours per week</t>
  </si>
  <si>
    <t>Weekly Potential</t>
  </si>
  <si>
    <t>Vaccinator</t>
  </si>
  <si>
    <t>Registration/Screener</t>
  </si>
  <si>
    <t>Pharmacy Colleagues</t>
  </si>
  <si>
    <t>Documentation Staff</t>
  </si>
  <si>
    <t xml:space="preserve">Security </t>
  </si>
  <si>
    <t>Support Person</t>
  </si>
  <si>
    <t xml:space="preserve">e.g. - Butternut St. </t>
  </si>
  <si>
    <t>Drive-through</t>
  </si>
  <si>
    <t>e.g. - North Medical</t>
  </si>
  <si>
    <t>Physician's Office/Clinic</t>
  </si>
  <si>
    <t>e.g. - University Hill</t>
  </si>
  <si>
    <t>Other</t>
  </si>
  <si>
    <t>1/4/21 TOTAL</t>
  </si>
  <si>
    <t>1/11/21 TOTAL</t>
  </si>
  <si>
    <t>1/18/21 TOTAL</t>
  </si>
  <si>
    <t>1/25/21 TOTAL</t>
  </si>
  <si>
    <t>Clinic Coordinator</t>
  </si>
  <si>
    <t xml:space="preserve">Check-out </t>
  </si>
  <si>
    <t>Introduction:</t>
  </si>
  <si>
    <t>General Instructions:</t>
  </si>
  <si>
    <t>Vaccination Clinic Locations and Hours of Operation</t>
  </si>
  <si>
    <t>Staffing and Roles</t>
  </si>
  <si>
    <t>Target and Potential Calculator</t>
  </si>
  <si>
    <t>·     The COVID-19 Vaccination Capacity Calculator captures Health Ministry plans in a standardized format.</t>
  </si>
  <si>
    <r>
      <t xml:space="preserve">·     A 30-minute training is scheduled for </t>
    </r>
    <r>
      <rPr>
        <b/>
        <sz val="12"/>
        <color theme="1"/>
        <rFont val="Calibri"/>
        <family val="2"/>
        <scheme val="minor"/>
      </rPr>
      <t>Monday, January 11th</t>
    </r>
    <r>
      <rPr>
        <sz val="12"/>
        <color theme="1"/>
        <rFont val="Calibri"/>
        <family val="2"/>
        <scheme val="minor"/>
      </rPr>
      <t xml:space="preserve"> at noon EST.</t>
    </r>
  </si>
  <si>
    <t>·     An initial submission is requested but this may be used as an ongoing tool to model operations.</t>
  </si>
  <si>
    <t>·     Always defer to your state and local requirements as needed.</t>
  </si>
  <si>
    <t xml:space="preserve">·     This workbook provides recommendations and some automatic calculations for staffing.  It is intended to be a guide, not to create a precise staffing model.  </t>
  </si>
  <si>
    <t xml:space="preserve"> -     Enter your estimated number of vaccinations  per Vaccinator, per hour.</t>
  </si>
  <si>
    <t xml:space="preserve"> -     Enter the amount of core staff to support this amount of vaccinations per hour.</t>
  </si>
  <si>
    <t xml:space="preserve"> -     The recommendations listed are a guide. You may customize the values depending on your operational needs.</t>
  </si>
  <si>
    <t xml:space="preserve"> -     List site and clinic type (Physician Office/Clinic; Drive-through; Hospital; Other).  If doing a drive-through at a hospital, select drive-through.</t>
  </si>
  <si>
    <t xml:space="preserve"> -     Enter hours per day if they are consistent for each day or enter total hours per week if hours per day vary.</t>
  </si>
  <si>
    <t xml:space="preserve"> -     Enter the number of days per week that the location is operating.</t>
  </si>
  <si>
    <t xml:space="preserve"> -     Enter the number of Vaccinators you have at a site.  This will enable other fields to auto-populate.  </t>
  </si>
  <si>
    <t xml:space="preserve"> -     Enter values for other staff as required.</t>
  </si>
  <si>
    <r>
      <rPr>
        <sz val="11"/>
        <rFont val="Calibri"/>
        <family val="2"/>
        <scheme val="minor"/>
      </rPr>
      <t xml:space="preserve"> -     Refer to the Vaccine Guidebook for more information on skillset by role. </t>
    </r>
    <r>
      <rPr>
        <u/>
        <sz val="11"/>
        <color theme="10"/>
        <rFont val="Calibri"/>
        <family val="2"/>
        <scheme val="minor"/>
      </rPr>
      <t>Vaccine Guidebook People - Part 1</t>
    </r>
  </si>
  <si>
    <t xml:space="preserve"> -     Weekly potential will auto-calculate based on other data entered and appear at the table on the top.</t>
  </si>
  <si>
    <t xml:space="preserve"> -     Enter the current number of vaccine doses available to administer for the week.</t>
  </si>
  <si>
    <t xml:space="preserve"> -     Target Vaccine Administration will auto-calculate based on 90% of doses available.</t>
  </si>
  <si>
    <t xml:space="preserve"> -     Variance will auto-calculate at the table on the top.</t>
  </si>
  <si>
    <t>Vaccine Target and Potential Calculator</t>
  </si>
  <si>
    <t xml:space="preserve"> -     Review state laws including emergency orders about who can be vaccinators. Encourage top of license work.</t>
  </si>
  <si>
    <t xml:space="preserve"> -     Consider recruiting non-traditional vaccinators.</t>
  </si>
  <si>
    <t>Core Vaccine Administration Staff (at any given time)</t>
  </si>
  <si>
    <t>Select Clinic Type</t>
  </si>
  <si>
    <t>Float Staff (for post-vaccine observation)</t>
  </si>
  <si>
    <t>Ancillary Staff</t>
  </si>
  <si>
    <t>Week of</t>
  </si>
  <si>
    <t>·     The calculator was built in Office 365 Excel</t>
  </si>
  <si>
    <t xml:space="preserve"> 10-12</t>
  </si>
  <si>
    <r>
      <t xml:space="preserve">·     Complete and submit this document </t>
    </r>
    <r>
      <rPr>
        <b/>
        <sz val="12"/>
        <color theme="1"/>
        <rFont val="Calibri"/>
        <family val="2"/>
        <scheme val="minor"/>
      </rPr>
      <t>by Wednesday, January 13th</t>
    </r>
    <r>
      <rPr>
        <sz val="12"/>
        <color theme="1"/>
        <rFont val="Calibri"/>
        <family val="2"/>
        <scheme val="minor"/>
      </rPr>
      <t xml:space="preserve"> (12 p.m. EST) to the Trinity Health Incident Command mailbox.</t>
    </r>
  </si>
  <si>
    <t>Current/Anticipated Vaccine Doses Available</t>
  </si>
  <si>
    <t>1x</t>
  </si>
  <si>
    <t>2x</t>
  </si>
  <si>
    <t>3x</t>
  </si>
  <si>
    <t>4x</t>
  </si>
  <si>
    <t>5x</t>
  </si>
  <si>
    <t>2/1/21 TOTAL</t>
  </si>
  <si>
    <t>Concurrent Anticipated Doses - Weekly Multiplier*</t>
  </si>
  <si>
    <t>*may need to accelerate based on state prioritization</t>
  </si>
  <si>
    <t>·     For questions regarding this document, contact your Vaccine Task Force Lead.  Vaccine Task Force Leads with questions can direct them to the Trinity Health Incident Command mailbox (IncidentCommand@trinity-health.org).</t>
  </si>
  <si>
    <t>Version - 1.0</t>
  </si>
  <si>
    <t>Potential Vaccine Administration Capacity</t>
  </si>
  <si>
    <t>Greeter / Check-in</t>
  </si>
  <si>
    <t xml:space="preserve"> 1-2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</si>
</sst>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2" fillId="3" borderId="1" xfId="0" applyFont="1" applyFill="1" applyBorder="1"/>
    <xf numFmtId="0" fontId="0" fillId="0" borderId="0" xfId="0" applyFill="1" applyBorder="1"/>
    <xf numFmtId="0" fontId="2" fillId="2" borderId="10" xfId="0" applyFont="1" applyFill="1" applyBorder="1" applyAlignment="1"/>
    <xf numFmtId="0" fontId="2" fillId="2" borderId="11" xfId="0" applyFont="1" applyFill="1" applyBorder="1" applyAlignment="1"/>
    <xf numFmtId="0" fontId="4" fillId="0" borderId="0" xfId="0" applyFont="1"/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2" fillId="3" borderId="20" xfId="0" applyFont="1" applyFill="1" applyBorder="1"/>
    <xf numFmtId="0" fontId="1" fillId="3" borderId="24" xfId="0" applyFont="1" applyFill="1" applyBorder="1"/>
    <xf numFmtId="0" fontId="0" fillId="8" borderId="15" xfId="0" applyFill="1" applyBorder="1"/>
    <xf numFmtId="0" fontId="0" fillId="8" borderId="1" xfId="0" applyFill="1" applyBorder="1"/>
    <xf numFmtId="0" fontId="1" fillId="9" borderId="19" xfId="0" applyFont="1" applyFill="1" applyBorder="1" applyAlignment="1">
      <alignment horizontal="center" vertical="center" wrapText="1"/>
    </xf>
    <xf numFmtId="0" fontId="5" fillId="8" borderId="1" xfId="0" applyFont="1" applyFill="1" applyBorder="1"/>
    <xf numFmtId="0" fontId="1" fillId="3" borderId="16" xfId="0" applyFont="1" applyFill="1" applyBorder="1"/>
    <xf numFmtId="0" fontId="0" fillId="10" borderId="16" xfId="0" applyFill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9" xfId="0" applyBorder="1"/>
    <xf numFmtId="0" fontId="8" fillId="0" borderId="9" xfId="1" applyBorder="1"/>
    <xf numFmtId="0" fontId="0" fillId="0" borderId="36" xfId="0" applyBorder="1"/>
    <xf numFmtId="0" fontId="0" fillId="0" borderId="37" xfId="0" applyBorder="1"/>
    <xf numFmtId="0" fontId="0" fillId="0" borderId="34" xfId="0" applyBorder="1"/>
    <xf numFmtId="0" fontId="0" fillId="0" borderId="38" xfId="0" applyBorder="1"/>
    <xf numFmtId="0" fontId="9" fillId="0" borderId="0" xfId="0" applyFont="1"/>
    <xf numFmtId="0" fontId="9" fillId="0" borderId="0" xfId="0" applyFont="1" applyAlignment="1">
      <alignment horizontal="left" indent="3"/>
    </xf>
    <xf numFmtId="0" fontId="3" fillId="0" borderId="35" xfId="0" applyFont="1" applyBorder="1"/>
    <xf numFmtId="0" fontId="3" fillId="0" borderId="9" xfId="0" applyFont="1" applyBorder="1"/>
    <xf numFmtId="0" fontId="0" fillId="11" borderId="27" xfId="0" applyFill="1" applyBorder="1" applyAlignment="1">
      <alignment horizontal="center"/>
    </xf>
    <xf numFmtId="0" fontId="0" fillId="11" borderId="28" xfId="0" applyFill="1" applyBorder="1" applyAlignment="1">
      <alignment horizontal="center"/>
    </xf>
    <xf numFmtId="0" fontId="0" fillId="11" borderId="29" xfId="0" applyFill="1" applyBorder="1" applyAlignment="1">
      <alignment horizontal="center"/>
    </xf>
    <xf numFmtId="0" fontId="0" fillId="11" borderId="15" xfId="0" applyFill="1" applyBorder="1"/>
    <xf numFmtId="0" fontId="0" fillId="11" borderId="1" xfId="0" applyFill="1" applyBorder="1"/>
    <xf numFmtId="0" fontId="0" fillId="11" borderId="25" xfId="0" applyFill="1" applyBorder="1"/>
    <xf numFmtId="0" fontId="0" fillId="11" borderId="20" xfId="0" applyFill="1" applyBorder="1"/>
    <xf numFmtId="0" fontId="11" fillId="0" borderId="0" xfId="0" applyFont="1"/>
    <xf numFmtId="164" fontId="0" fillId="6" borderId="6" xfId="0" applyNumberFormat="1" applyFill="1" applyBorder="1" applyAlignment="1">
      <alignment horizontal="center"/>
    </xf>
    <xf numFmtId="1" fontId="0" fillId="6" borderId="6" xfId="0" applyNumberFormat="1" applyFill="1" applyBorder="1" applyAlignment="1">
      <alignment horizontal="center"/>
    </xf>
    <xf numFmtId="1" fontId="0" fillId="6" borderId="8" xfId="0" applyNumberFormat="1" applyFill="1" applyBorder="1" applyAlignment="1">
      <alignment horizontal="center"/>
    </xf>
    <xf numFmtId="0" fontId="10" fillId="0" borderId="0" xfId="0" applyFont="1"/>
    <xf numFmtId="0" fontId="0" fillId="10" borderId="1" xfId="0" applyFill="1" applyBorder="1"/>
    <xf numFmtId="0" fontId="1" fillId="9" borderId="43" xfId="0" applyFont="1" applyFill="1" applyBorder="1" applyAlignment="1">
      <alignment horizontal="center" vertical="center" wrapText="1"/>
    </xf>
    <xf numFmtId="0" fontId="0" fillId="8" borderId="44" xfId="0" applyFill="1" applyBorder="1"/>
    <xf numFmtId="0" fontId="0" fillId="11" borderId="44" xfId="0" applyFill="1" applyBorder="1"/>
    <xf numFmtId="0" fontId="0" fillId="10" borderId="45" xfId="0" applyFill="1" applyBorder="1"/>
    <xf numFmtId="0" fontId="0" fillId="10" borderId="44" xfId="0" applyFill="1" applyBorder="1"/>
    <xf numFmtId="0" fontId="12" fillId="0" borderId="0" xfId="0" applyFont="1" applyFill="1" applyBorder="1" applyAlignment="1">
      <alignment horizontal="left"/>
    </xf>
    <xf numFmtId="0" fontId="1" fillId="7" borderId="4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14" fontId="0" fillId="0" borderId="47" xfId="0" applyNumberFormat="1" applyBorder="1"/>
    <xf numFmtId="14" fontId="0" fillId="0" borderId="48" xfId="0" applyNumberFormat="1" applyBorder="1"/>
    <xf numFmtId="0" fontId="0" fillId="0" borderId="27" xfId="0" applyBorder="1" applyAlignment="1">
      <alignment horizontal="center" vertical="center"/>
    </xf>
    <xf numFmtId="0" fontId="0" fillId="11" borderId="27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11" borderId="28" xfId="0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11" borderId="29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6" borderId="9" xfId="0" applyFill="1" applyBorder="1" applyAlignment="1">
      <alignment horizontal="center"/>
    </xf>
    <xf numFmtId="0" fontId="0" fillId="6" borderId="17" xfId="0" applyFill="1" applyBorder="1" applyAlignment="1">
      <alignment horizontal="center"/>
    </xf>
    <xf numFmtId="0" fontId="3" fillId="0" borderId="0" xfId="0" applyFont="1"/>
    <xf numFmtId="0" fontId="3" fillId="0" borderId="46" xfId="0" applyFont="1" applyBorder="1" applyAlignment="1">
      <alignment horizontal="right"/>
    </xf>
    <xf numFmtId="0" fontId="3" fillId="0" borderId="24" xfId="0" applyFont="1" applyBorder="1" applyAlignment="1">
      <alignment horizontal="right"/>
    </xf>
    <xf numFmtId="0" fontId="1" fillId="4" borderId="12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/>
    </xf>
    <xf numFmtId="0" fontId="3" fillId="0" borderId="31" xfId="0" applyFont="1" applyBorder="1" applyAlignment="1">
      <alignment horizontal="right"/>
    </xf>
    <xf numFmtId="0" fontId="3" fillId="0" borderId="32" xfId="0" applyFont="1" applyBorder="1" applyAlignment="1">
      <alignment horizontal="right"/>
    </xf>
    <xf numFmtId="0" fontId="3" fillId="0" borderId="33" xfId="0" applyFont="1" applyBorder="1" applyAlignment="1">
      <alignment horizontal="right"/>
    </xf>
    <xf numFmtId="0" fontId="1" fillId="9" borderId="12" xfId="0" applyFont="1" applyFill="1" applyBorder="1" applyAlignment="1">
      <alignment horizontal="center"/>
    </xf>
    <xf numFmtId="0" fontId="1" fillId="9" borderId="13" xfId="0" applyFont="1" applyFill="1" applyBorder="1" applyAlignment="1">
      <alignment horizontal="center"/>
    </xf>
    <xf numFmtId="0" fontId="1" fillId="9" borderId="42" xfId="0" applyFont="1" applyFill="1" applyBorder="1" applyAlignment="1">
      <alignment horizontal="center"/>
    </xf>
    <xf numFmtId="0" fontId="3" fillId="0" borderId="21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3" fillId="0" borderId="23" xfId="0" applyFont="1" applyBorder="1" applyAlignment="1">
      <alignment horizontal="right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/>
    </xf>
    <xf numFmtId="0" fontId="0" fillId="5" borderId="5" xfId="0" applyFill="1" applyBorder="1" applyAlignment="1">
      <alignment horizontal="left"/>
    </xf>
    <xf numFmtId="0" fontId="0" fillId="5" borderId="9" xfId="0" applyFill="1" applyBorder="1" applyAlignment="1">
      <alignment horizontal="left"/>
    </xf>
    <xf numFmtId="0" fontId="0" fillId="5" borderId="7" xfId="0" applyFill="1" applyBorder="1" applyAlignment="1">
      <alignment horizontal="left"/>
    </xf>
    <xf numFmtId="0" fontId="0" fillId="5" borderId="17" xfId="0" applyFill="1" applyBorder="1" applyAlignment="1">
      <alignment horizontal="left"/>
    </xf>
    <xf numFmtId="0" fontId="1" fillId="7" borderId="39" xfId="0" applyFont="1" applyFill="1" applyBorder="1" applyAlignment="1">
      <alignment horizontal="center" vertical="center"/>
    </xf>
    <xf numFmtId="0" fontId="1" fillId="7" borderId="40" xfId="0" applyFont="1" applyFill="1" applyBorder="1" applyAlignment="1">
      <alignment horizontal="center" vertical="center"/>
    </xf>
    <xf numFmtId="0" fontId="1" fillId="7" borderId="41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26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inity-health.org/covid-19-resources/_assets/documents/clinical-guidance/vaccine/guidebook/th-covid-19-vaccine-operations-guidebook-people-part-1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C909A-10D8-4A2A-B90A-905F3F773346}">
  <dimension ref="B3:C35"/>
  <sheetViews>
    <sheetView showGridLines="0" tabSelected="1" workbookViewId="0">
      <selection activeCell="C3" sqref="C3"/>
    </sheetView>
  </sheetViews>
  <sheetFormatPr defaultRowHeight="15" x14ac:dyDescent="0.25"/>
  <cols>
    <col min="2" max="2" width="1.7109375" customWidth="1"/>
    <col min="3" max="3" width="130.42578125" customWidth="1"/>
  </cols>
  <sheetData>
    <row r="3" spans="2:3" ht="15.75" x14ac:dyDescent="0.25">
      <c r="C3" s="38" t="s">
        <v>34</v>
      </c>
    </row>
    <row r="4" spans="2:3" ht="15.75" x14ac:dyDescent="0.25">
      <c r="C4" s="27" t="s">
        <v>39</v>
      </c>
    </row>
    <row r="5" spans="2:3" ht="15.75" x14ac:dyDescent="0.25">
      <c r="C5" s="27" t="s">
        <v>40</v>
      </c>
    </row>
    <row r="6" spans="2:3" ht="15.75" x14ac:dyDescent="0.25">
      <c r="C6" s="27" t="s">
        <v>67</v>
      </c>
    </row>
    <row r="7" spans="2:3" ht="15.75" x14ac:dyDescent="0.25">
      <c r="C7" s="28" t="s">
        <v>41</v>
      </c>
    </row>
    <row r="8" spans="2:3" ht="15.75" x14ac:dyDescent="0.25">
      <c r="C8" s="27" t="s">
        <v>77</v>
      </c>
    </row>
    <row r="9" spans="2:3" ht="15.75" x14ac:dyDescent="0.25">
      <c r="C9" s="27" t="s">
        <v>42</v>
      </c>
    </row>
    <row r="10" spans="2:3" ht="15.75" x14ac:dyDescent="0.25">
      <c r="C10" s="27" t="s">
        <v>43</v>
      </c>
    </row>
    <row r="11" spans="2:3" ht="15.75" x14ac:dyDescent="0.25">
      <c r="C11" s="42" t="s">
        <v>65</v>
      </c>
    </row>
    <row r="13" spans="2:3" x14ac:dyDescent="0.25">
      <c r="C13" s="7" t="s">
        <v>35</v>
      </c>
    </row>
    <row r="14" spans="2:3" ht="2.1" customHeight="1" x14ac:dyDescent="0.25"/>
    <row r="15" spans="2:3" ht="2.4500000000000002" customHeight="1" x14ac:dyDescent="0.25">
      <c r="B15" s="24"/>
      <c r="C15" s="29"/>
    </row>
    <row r="16" spans="2:3" x14ac:dyDescent="0.25">
      <c r="B16" s="25"/>
      <c r="C16" s="30" t="s">
        <v>3</v>
      </c>
    </row>
    <row r="17" spans="2:3" x14ac:dyDescent="0.25">
      <c r="B17" s="25"/>
      <c r="C17" s="21" t="s">
        <v>44</v>
      </c>
    </row>
    <row r="18" spans="2:3" x14ac:dyDescent="0.25">
      <c r="B18" s="25"/>
      <c r="C18" s="21" t="s">
        <v>45</v>
      </c>
    </row>
    <row r="19" spans="2:3" x14ac:dyDescent="0.25">
      <c r="B19" s="26"/>
      <c r="C19" s="23" t="s">
        <v>46</v>
      </c>
    </row>
    <row r="20" spans="2:3" x14ac:dyDescent="0.25">
      <c r="B20" s="25"/>
      <c r="C20" s="30" t="s">
        <v>36</v>
      </c>
    </row>
    <row r="21" spans="2:3" x14ac:dyDescent="0.25">
      <c r="B21" s="25"/>
      <c r="C21" s="21" t="s">
        <v>47</v>
      </c>
    </row>
    <row r="22" spans="2:3" x14ac:dyDescent="0.25">
      <c r="B22" s="25"/>
      <c r="C22" s="21" t="s">
        <v>48</v>
      </c>
    </row>
    <row r="23" spans="2:3" x14ac:dyDescent="0.25">
      <c r="B23" s="26"/>
      <c r="C23" s="23" t="s">
        <v>49</v>
      </c>
    </row>
    <row r="24" spans="2:3" x14ac:dyDescent="0.25">
      <c r="B24" s="25"/>
      <c r="C24" s="30" t="s">
        <v>37</v>
      </c>
    </row>
    <row r="25" spans="2:3" x14ac:dyDescent="0.25">
      <c r="B25" s="25"/>
      <c r="C25" s="21" t="s">
        <v>50</v>
      </c>
    </row>
    <row r="26" spans="2:3" x14ac:dyDescent="0.25">
      <c r="B26" s="25"/>
      <c r="C26" s="21" t="s">
        <v>51</v>
      </c>
    </row>
    <row r="27" spans="2:3" x14ac:dyDescent="0.25">
      <c r="B27" s="25"/>
      <c r="C27" s="22" t="s">
        <v>52</v>
      </c>
    </row>
    <row r="28" spans="2:3" x14ac:dyDescent="0.25">
      <c r="B28" s="25"/>
      <c r="C28" s="21" t="s">
        <v>59</v>
      </c>
    </row>
    <row r="29" spans="2:3" x14ac:dyDescent="0.25">
      <c r="B29" s="26"/>
      <c r="C29" s="23" t="s">
        <v>58</v>
      </c>
    </row>
    <row r="30" spans="2:3" x14ac:dyDescent="0.25">
      <c r="B30" s="25"/>
      <c r="C30" s="30" t="s">
        <v>38</v>
      </c>
    </row>
    <row r="31" spans="2:3" x14ac:dyDescent="0.25">
      <c r="B31" s="25"/>
      <c r="C31" s="21" t="s">
        <v>53</v>
      </c>
    </row>
    <row r="32" spans="2:3" x14ac:dyDescent="0.25">
      <c r="B32" s="25"/>
      <c r="C32" s="21" t="s">
        <v>54</v>
      </c>
    </row>
    <row r="33" spans="2:3" x14ac:dyDescent="0.25">
      <c r="B33" s="25"/>
      <c r="C33" s="21" t="s">
        <v>55</v>
      </c>
    </row>
    <row r="34" spans="2:3" x14ac:dyDescent="0.25">
      <c r="B34" s="25"/>
      <c r="C34" s="21" t="s">
        <v>56</v>
      </c>
    </row>
    <row r="35" spans="2:3" ht="2.4500000000000002" customHeight="1" x14ac:dyDescent="0.25">
      <c r="B35" s="26"/>
      <c r="C35" s="23"/>
    </row>
  </sheetData>
  <hyperlinks>
    <hyperlink ref="C27" r:id="rId1" display="https://www.trinity-health.org/covid-19-resources/_assets/documents/clinical-guidance/vaccine/guidebook/th-covid-19-vaccine-operations-guidebook-people-part-1.pdf" xr:uid="{64C2B868-D11D-49A7-BC71-FCD10943CA95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DC2DA-7866-4D82-A2E1-AE59D2F0D047}">
  <dimension ref="B2:Q64"/>
  <sheetViews>
    <sheetView workbookViewId="0">
      <selection activeCell="E2" sqref="E2"/>
    </sheetView>
  </sheetViews>
  <sheetFormatPr defaultRowHeight="15" x14ac:dyDescent="0.25"/>
  <cols>
    <col min="1" max="1" width="2.7109375" customWidth="1"/>
    <col min="2" max="2" width="45.140625" customWidth="1"/>
    <col min="3" max="3" width="22.5703125" bestFit="1" customWidth="1"/>
    <col min="4" max="4" width="9.5703125" bestFit="1" customWidth="1"/>
    <col min="5" max="5" width="14.5703125" bestFit="1" customWidth="1"/>
    <col min="6" max="6" width="9.5703125" bestFit="1" customWidth="1"/>
    <col min="7" max="8" width="16.5703125" bestFit="1" customWidth="1"/>
    <col min="9" max="9" width="30.140625" customWidth="1"/>
    <col min="10" max="10" width="22.7109375" bestFit="1" customWidth="1"/>
    <col min="11" max="12" width="19.5703125" bestFit="1" customWidth="1"/>
    <col min="13" max="13" width="17.7109375" bestFit="1" customWidth="1"/>
    <col min="14" max="14" width="10" bestFit="1" customWidth="1"/>
    <col min="15" max="15" width="11.5703125" bestFit="1" customWidth="1"/>
    <col min="16" max="16" width="8.140625" bestFit="1" customWidth="1"/>
    <col min="17" max="17" width="12" bestFit="1" customWidth="1"/>
  </cols>
  <sheetData>
    <row r="2" spans="2:17" ht="15.75" thickBot="1" x14ac:dyDescent="0.3">
      <c r="B2" s="7" t="s">
        <v>0</v>
      </c>
      <c r="K2" s="20"/>
      <c r="L2" s="19"/>
      <c r="M2" s="64"/>
      <c r="Q2" s="67" t="s">
        <v>78</v>
      </c>
    </row>
    <row r="3" spans="2:17" x14ac:dyDescent="0.25">
      <c r="B3" s="7" t="s">
        <v>1</v>
      </c>
      <c r="G3" s="89" t="s">
        <v>57</v>
      </c>
      <c r="H3" s="90"/>
      <c r="I3" s="90"/>
      <c r="J3" s="90"/>
      <c r="K3" s="90"/>
      <c r="L3" s="91"/>
    </row>
    <row r="4" spans="2:17" ht="15.75" thickBot="1" x14ac:dyDescent="0.3">
      <c r="B4" s="7" t="s">
        <v>2</v>
      </c>
      <c r="G4" s="92"/>
      <c r="H4" s="93"/>
      <c r="I4" s="93"/>
      <c r="J4" s="93"/>
      <c r="K4" s="93"/>
      <c r="L4" s="94"/>
    </row>
    <row r="5" spans="2:17" ht="45.75" thickBot="1" x14ac:dyDescent="0.3">
      <c r="B5" s="82" t="s">
        <v>3</v>
      </c>
      <c r="C5" s="83"/>
      <c r="D5" s="84"/>
      <c r="E5" s="50" t="s">
        <v>4</v>
      </c>
      <c r="G5" s="52" t="s">
        <v>64</v>
      </c>
      <c r="H5" s="51" t="s">
        <v>79</v>
      </c>
      <c r="I5" s="51" t="s">
        <v>75</v>
      </c>
      <c r="J5" s="51" t="s">
        <v>68</v>
      </c>
      <c r="K5" s="51" t="s">
        <v>5</v>
      </c>
      <c r="L5" s="53" t="s">
        <v>6</v>
      </c>
    </row>
    <row r="6" spans="2:17" x14ac:dyDescent="0.25">
      <c r="B6" s="85" t="s">
        <v>7</v>
      </c>
      <c r="C6" s="86"/>
      <c r="D6" s="31">
        <v>12</v>
      </c>
      <c r="E6" s="40" t="s">
        <v>66</v>
      </c>
      <c r="G6" s="54">
        <v>44200</v>
      </c>
      <c r="H6" s="59">
        <f>G26</f>
        <v>0</v>
      </c>
      <c r="I6" s="65" t="s">
        <v>69</v>
      </c>
      <c r="J6" s="57"/>
      <c r="K6" s="56">
        <f>J6*0.9</f>
        <v>0</v>
      </c>
      <c r="L6" s="58">
        <f>H6-K6</f>
        <v>0</v>
      </c>
    </row>
    <row r="7" spans="2:17" x14ac:dyDescent="0.25">
      <c r="B7" s="85" t="s">
        <v>8</v>
      </c>
      <c r="C7" s="86"/>
      <c r="D7" s="32">
        <v>1.5</v>
      </c>
      <c r="E7" s="40" t="s">
        <v>81</v>
      </c>
      <c r="G7" s="54">
        <v>44207</v>
      </c>
      <c r="H7" s="59">
        <f>G35</f>
        <v>0</v>
      </c>
      <c r="I7" s="65" t="s">
        <v>70</v>
      </c>
      <c r="J7" s="60"/>
      <c r="K7" s="59">
        <f>J7*0.9</f>
        <v>0</v>
      </c>
      <c r="L7" s="58">
        <f>H7-K7</f>
        <v>0</v>
      </c>
    </row>
    <row r="8" spans="2:17" x14ac:dyDescent="0.25">
      <c r="B8" s="85" t="s">
        <v>9</v>
      </c>
      <c r="C8" s="86"/>
      <c r="D8" s="32">
        <v>0.2</v>
      </c>
      <c r="E8" s="39">
        <v>0.2</v>
      </c>
      <c r="G8" s="54">
        <v>44214</v>
      </c>
      <c r="H8" s="59">
        <f>G44</f>
        <v>0</v>
      </c>
      <c r="I8" s="65" t="s">
        <v>71</v>
      </c>
      <c r="J8" s="60"/>
      <c r="K8" s="59">
        <f>J8*0.9</f>
        <v>0</v>
      </c>
      <c r="L8" s="58">
        <f>H8-K8</f>
        <v>0</v>
      </c>
    </row>
    <row r="9" spans="2:17" ht="15.75" thickBot="1" x14ac:dyDescent="0.3">
      <c r="B9" s="87" t="s">
        <v>10</v>
      </c>
      <c r="C9" s="88"/>
      <c r="D9" s="33">
        <v>1</v>
      </c>
      <c r="E9" s="41">
        <v>1</v>
      </c>
      <c r="G9" s="54">
        <v>44221</v>
      </c>
      <c r="H9" s="59">
        <f>G53</f>
        <v>0</v>
      </c>
      <c r="I9" s="65" t="s">
        <v>72</v>
      </c>
      <c r="J9" s="60"/>
      <c r="K9" s="59">
        <f>J9*0.9</f>
        <v>0</v>
      </c>
      <c r="L9" s="58">
        <f>H9-K9</f>
        <v>0</v>
      </c>
    </row>
    <row r="10" spans="2:17" ht="15.75" thickBot="1" x14ac:dyDescent="0.3">
      <c r="G10" s="55">
        <v>44228</v>
      </c>
      <c r="H10" s="61">
        <f>G62</f>
        <v>0</v>
      </c>
      <c r="I10" s="66" t="s">
        <v>73</v>
      </c>
      <c r="J10" s="62"/>
      <c r="K10" s="61">
        <f>J10*0.9</f>
        <v>0</v>
      </c>
      <c r="L10" s="63">
        <f>H10-K10</f>
        <v>0</v>
      </c>
    </row>
    <row r="11" spans="2:17" x14ac:dyDescent="0.25">
      <c r="H11" s="49"/>
      <c r="I11" s="49" t="s">
        <v>76</v>
      </c>
      <c r="J11" s="49"/>
    </row>
    <row r="12" spans="2:17" ht="15.75" thickBot="1" x14ac:dyDescent="0.3"/>
    <row r="13" spans="2:17" x14ac:dyDescent="0.25">
      <c r="B13" s="5"/>
      <c r="C13" s="6"/>
      <c r="D13" s="6"/>
      <c r="E13" s="6"/>
      <c r="F13" s="6"/>
      <c r="G13" s="6"/>
      <c r="H13" s="70" t="s">
        <v>60</v>
      </c>
      <c r="I13" s="71"/>
      <c r="J13" s="71"/>
      <c r="K13" s="71"/>
      <c r="L13" s="72"/>
      <c r="M13" s="76" t="s">
        <v>63</v>
      </c>
      <c r="N13" s="77"/>
      <c r="O13" s="77"/>
      <c r="P13" s="77"/>
      <c r="Q13" s="78"/>
    </row>
    <row r="14" spans="2:17" s="1" customFormat="1" ht="30.75" thickBot="1" x14ac:dyDescent="0.3">
      <c r="B14" s="8" t="s">
        <v>11</v>
      </c>
      <c r="C14" s="9" t="s">
        <v>61</v>
      </c>
      <c r="D14" s="9" t="s">
        <v>12</v>
      </c>
      <c r="E14" s="9" t="s">
        <v>13</v>
      </c>
      <c r="F14" s="9" t="s">
        <v>14</v>
      </c>
      <c r="G14" s="9" t="s">
        <v>15</v>
      </c>
      <c r="H14" s="10" t="s">
        <v>16</v>
      </c>
      <c r="I14" s="10" t="s">
        <v>17</v>
      </c>
      <c r="J14" s="10" t="s">
        <v>18</v>
      </c>
      <c r="K14" s="10" t="s">
        <v>19</v>
      </c>
      <c r="L14" s="10" t="s">
        <v>62</v>
      </c>
      <c r="M14" s="15" t="s">
        <v>80</v>
      </c>
      <c r="N14" s="15" t="s">
        <v>33</v>
      </c>
      <c r="O14" s="15" t="s">
        <v>32</v>
      </c>
      <c r="P14" s="15" t="s">
        <v>20</v>
      </c>
      <c r="Q14" s="44" t="s">
        <v>21</v>
      </c>
    </row>
    <row r="15" spans="2:17" x14ac:dyDescent="0.25">
      <c r="B15" s="13" t="s">
        <v>22</v>
      </c>
      <c r="C15" s="14" t="s">
        <v>25</v>
      </c>
      <c r="D15" s="14">
        <v>12</v>
      </c>
      <c r="E15" s="14">
        <v>5</v>
      </c>
      <c r="F15" s="14"/>
      <c r="G15" s="16">
        <f t="shared" ref="G15:G25" si="0">IF(ISBLANK(F15),(H15*$D$6*D15*E15),(F15*H15*$D$6))</f>
        <v>5760</v>
      </c>
      <c r="H15" s="14">
        <v>8</v>
      </c>
      <c r="I15" s="14">
        <f>H15*$D$7</f>
        <v>12</v>
      </c>
      <c r="J15" s="14">
        <f>H15*$D$8</f>
        <v>1.6</v>
      </c>
      <c r="K15" s="14">
        <f>H15*$D$9</f>
        <v>8</v>
      </c>
      <c r="L15" s="14">
        <v>1</v>
      </c>
      <c r="M15" s="14">
        <v>1</v>
      </c>
      <c r="N15" s="14"/>
      <c r="O15" s="14">
        <v>1</v>
      </c>
      <c r="P15" s="14">
        <v>1</v>
      </c>
      <c r="Q15" s="45"/>
    </row>
    <row r="16" spans="2:17" x14ac:dyDescent="0.25">
      <c r="B16" s="13" t="s">
        <v>24</v>
      </c>
      <c r="C16" s="14" t="s">
        <v>23</v>
      </c>
      <c r="D16" s="14"/>
      <c r="E16" s="14"/>
      <c r="F16" s="14">
        <v>80</v>
      </c>
      <c r="G16" s="16">
        <f t="shared" si="0"/>
        <v>3840</v>
      </c>
      <c r="H16" s="14">
        <v>4</v>
      </c>
      <c r="I16" s="14">
        <f>H16*$D$7</f>
        <v>6</v>
      </c>
      <c r="J16" s="14">
        <f>H16*$D$8</f>
        <v>0.8</v>
      </c>
      <c r="K16" s="14">
        <f>H16*$D$9</f>
        <v>4</v>
      </c>
      <c r="L16" s="14">
        <v>1</v>
      </c>
      <c r="M16" s="14">
        <v>1</v>
      </c>
      <c r="N16" s="14"/>
      <c r="O16" s="14">
        <v>1</v>
      </c>
      <c r="P16" s="14">
        <v>1</v>
      </c>
      <c r="Q16" s="45"/>
    </row>
    <row r="17" spans="2:17" x14ac:dyDescent="0.25">
      <c r="B17" s="13" t="s">
        <v>26</v>
      </c>
      <c r="C17" s="14" t="s">
        <v>27</v>
      </c>
      <c r="D17" s="14">
        <v>8</v>
      </c>
      <c r="E17" s="14">
        <v>7</v>
      </c>
      <c r="F17" s="14"/>
      <c r="G17" s="16">
        <f t="shared" si="0"/>
        <v>3360</v>
      </c>
      <c r="H17" s="14">
        <v>5</v>
      </c>
      <c r="I17" s="14">
        <f>H17*$D$7</f>
        <v>7.5</v>
      </c>
      <c r="J17" s="14">
        <f t="shared" ref="J16:J34" si="1">H17*$D$8</f>
        <v>1</v>
      </c>
      <c r="K17" s="14">
        <f t="shared" ref="K16:K34" si="2">H17*$D$9</f>
        <v>5</v>
      </c>
      <c r="L17" s="14"/>
      <c r="M17" s="14"/>
      <c r="N17" s="14"/>
      <c r="O17" s="14"/>
      <c r="P17" s="14"/>
      <c r="Q17" s="45"/>
    </row>
    <row r="18" spans="2:17" x14ac:dyDescent="0.25">
      <c r="B18" s="34"/>
      <c r="C18" s="35"/>
      <c r="D18" s="35"/>
      <c r="E18" s="35"/>
      <c r="F18" s="35"/>
      <c r="G18" s="3">
        <f t="shared" si="0"/>
        <v>0</v>
      </c>
      <c r="H18" s="35"/>
      <c r="I18" s="2">
        <f>H18*$D$7</f>
        <v>0</v>
      </c>
      <c r="J18" s="2">
        <f t="shared" si="1"/>
        <v>0</v>
      </c>
      <c r="K18" s="2">
        <f t="shared" si="2"/>
        <v>0</v>
      </c>
      <c r="L18" s="35"/>
      <c r="M18" s="35"/>
      <c r="N18" s="35"/>
      <c r="O18" s="35"/>
      <c r="P18" s="35"/>
      <c r="Q18" s="46"/>
    </row>
    <row r="19" spans="2:17" x14ac:dyDescent="0.25">
      <c r="B19" s="34"/>
      <c r="C19" s="35"/>
      <c r="D19" s="35"/>
      <c r="E19" s="35"/>
      <c r="F19" s="35"/>
      <c r="G19" s="3">
        <f t="shared" si="0"/>
        <v>0</v>
      </c>
      <c r="H19" s="35"/>
      <c r="I19" s="2">
        <f t="shared" ref="I19:I25" si="3">H19*$D$7</f>
        <v>0</v>
      </c>
      <c r="J19" s="2">
        <f t="shared" si="1"/>
        <v>0</v>
      </c>
      <c r="K19" s="2">
        <f t="shared" si="2"/>
        <v>0</v>
      </c>
      <c r="L19" s="35"/>
      <c r="M19" s="35"/>
      <c r="N19" s="35"/>
      <c r="O19" s="35"/>
      <c r="P19" s="35"/>
      <c r="Q19" s="46"/>
    </row>
    <row r="20" spans="2:17" x14ac:dyDescent="0.25">
      <c r="B20" s="34"/>
      <c r="C20" s="35"/>
      <c r="D20" s="35"/>
      <c r="E20" s="35"/>
      <c r="F20" s="35"/>
      <c r="G20" s="3">
        <f t="shared" si="0"/>
        <v>0</v>
      </c>
      <c r="H20" s="35"/>
      <c r="I20" s="2">
        <f t="shared" si="3"/>
        <v>0</v>
      </c>
      <c r="J20" s="2">
        <f t="shared" si="1"/>
        <v>0</v>
      </c>
      <c r="K20" s="2">
        <f t="shared" si="2"/>
        <v>0</v>
      </c>
      <c r="L20" s="35"/>
      <c r="M20" s="35"/>
      <c r="N20" s="35"/>
      <c r="O20" s="35"/>
      <c r="P20" s="35"/>
      <c r="Q20" s="46"/>
    </row>
    <row r="21" spans="2:17" x14ac:dyDescent="0.25">
      <c r="B21" s="34"/>
      <c r="C21" s="35"/>
      <c r="D21" s="35"/>
      <c r="E21" s="35"/>
      <c r="F21" s="35"/>
      <c r="G21" s="3">
        <f>IF(ISBLANK(F21),(H21*$D$6*D21*E21),(F21*H21*$D$6))</f>
        <v>0</v>
      </c>
      <c r="H21" s="35"/>
      <c r="I21" s="2">
        <f>H21*$D$7</f>
        <v>0</v>
      </c>
      <c r="J21" s="2">
        <f>H21*$D$8</f>
        <v>0</v>
      </c>
      <c r="K21" s="2">
        <f>H21*$D$9</f>
        <v>0</v>
      </c>
      <c r="L21" s="35"/>
      <c r="M21" s="35"/>
      <c r="N21" s="35"/>
      <c r="O21" s="35"/>
      <c r="P21" s="35"/>
      <c r="Q21" s="46"/>
    </row>
    <row r="22" spans="2:17" x14ac:dyDescent="0.25">
      <c r="B22" s="34"/>
      <c r="C22" s="35"/>
      <c r="D22" s="35"/>
      <c r="E22" s="35"/>
      <c r="F22" s="35"/>
      <c r="G22" s="3">
        <f t="shared" si="0"/>
        <v>0</v>
      </c>
      <c r="H22" s="35"/>
      <c r="I22" s="2">
        <f t="shared" si="3"/>
        <v>0</v>
      </c>
      <c r="J22" s="2">
        <f t="shared" si="1"/>
        <v>0</v>
      </c>
      <c r="K22" s="2">
        <f t="shared" si="2"/>
        <v>0</v>
      </c>
      <c r="L22" s="35"/>
      <c r="M22" s="35"/>
      <c r="N22" s="35"/>
      <c r="O22" s="35"/>
      <c r="P22" s="35"/>
      <c r="Q22" s="46"/>
    </row>
    <row r="23" spans="2:17" x14ac:dyDescent="0.25">
      <c r="B23" s="34"/>
      <c r="C23" s="35"/>
      <c r="D23" s="35"/>
      <c r="E23" s="35"/>
      <c r="F23" s="35"/>
      <c r="G23" s="3">
        <f t="shared" si="0"/>
        <v>0</v>
      </c>
      <c r="H23" s="35"/>
      <c r="I23" s="2">
        <f t="shared" si="3"/>
        <v>0</v>
      </c>
      <c r="J23" s="2">
        <f t="shared" si="1"/>
        <v>0</v>
      </c>
      <c r="K23" s="2">
        <f>H23*$D$9</f>
        <v>0</v>
      </c>
      <c r="L23" s="35"/>
      <c r="M23" s="35"/>
      <c r="N23" s="35"/>
      <c r="O23" s="35"/>
      <c r="P23" s="35"/>
      <c r="Q23" s="46"/>
    </row>
    <row r="24" spans="2:17" x14ac:dyDescent="0.25">
      <c r="B24" s="34"/>
      <c r="C24" s="35"/>
      <c r="D24" s="35"/>
      <c r="E24" s="35"/>
      <c r="F24" s="35"/>
      <c r="G24" s="3">
        <f t="shared" si="0"/>
        <v>0</v>
      </c>
      <c r="H24" s="35"/>
      <c r="I24" s="2">
        <f>H24*$D$7</f>
        <v>0</v>
      </c>
      <c r="J24" s="2">
        <f>H24*$D$8</f>
        <v>0</v>
      </c>
      <c r="K24" s="2">
        <f>H24*$D$9</f>
        <v>0</v>
      </c>
      <c r="L24" s="35"/>
      <c r="M24" s="35"/>
      <c r="N24" s="35"/>
      <c r="O24" s="35"/>
      <c r="P24" s="35"/>
      <c r="Q24" s="46"/>
    </row>
    <row r="25" spans="2:17" x14ac:dyDescent="0.25">
      <c r="B25" s="34"/>
      <c r="C25" s="35"/>
      <c r="D25" s="35"/>
      <c r="E25" s="35"/>
      <c r="F25" s="35"/>
      <c r="G25" s="3">
        <f t="shared" si="0"/>
        <v>0</v>
      </c>
      <c r="H25" s="35"/>
      <c r="I25" s="2">
        <f t="shared" si="3"/>
        <v>0</v>
      </c>
      <c r="J25" s="2">
        <f t="shared" si="1"/>
        <v>0</v>
      </c>
      <c r="K25" s="2">
        <f t="shared" si="2"/>
        <v>0</v>
      </c>
      <c r="L25" s="35"/>
      <c r="M25" s="35"/>
      <c r="N25" s="35"/>
      <c r="O25" s="35"/>
      <c r="P25" s="35"/>
      <c r="Q25" s="46"/>
    </row>
    <row r="26" spans="2:17" ht="30" customHeight="1" thickBot="1" x14ac:dyDescent="0.3">
      <c r="B26" s="79" t="s">
        <v>28</v>
      </c>
      <c r="C26" s="80"/>
      <c r="D26" s="80"/>
      <c r="E26" s="80"/>
      <c r="F26" s="81"/>
      <c r="G26" s="12">
        <f>SUM(G18:G25)</f>
        <v>0</v>
      </c>
      <c r="H26" s="43"/>
      <c r="I26" s="43"/>
      <c r="J26" s="43"/>
      <c r="K26" s="43"/>
      <c r="L26" s="43"/>
      <c r="M26" s="43"/>
      <c r="N26" s="43"/>
      <c r="O26" s="43"/>
      <c r="P26" s="43"/>
      <c r="Q26" s="48"/>
    </row>
    <row r="27" spans="2:17" ht="15.75" thickTop="1" x14ac:dyDescent="0.25">
      <c r="B27" s="34"/>
      <c r="C27" s="35"/>
      <c r="D27" s="35"/>
      <c r="E27" s="35"/>
      <c r="F27" s="35"/>
      <c r="G27" s="3">
        <f t="shared" ref="G27:G34" si="4">IF(ISBLANK(F27),(H27*$D$6*D27*E27),(F27*H27*$D$6))</f>
        <v>0</v>
      </c>
      <c r="H27" s="35"/>
      <c r="I27" s="2">
        <f>H27*$D$7</f>
        <v>0</v>
      </c>
      <c r="J27" s="2">
        <f t="shared" si="1"/>
        <v>0</v>
      </c>
      <c r="K27" s="2">
        <f t="shared" si="2"/>
        <v>0</v>
      </c>
      <c r="L27" s="35"/>
      <c r="M27" s="35"/>
      <c r="N27" s="35"/>
      <c r="O27" s="35"/>
      <c r="P27" s="35"/>
      <c r="Q27" s="46"/>
    </row>
    <row r="28" spans="2:17" x14ac:dyDescent="0.25">
      <c r="B28" s="34"/>
      <c r="C28" s="35"/>
      <c r="D28" s="35"/>
      <c r="E28" s="35"/>
      <c r="F28" s="35"/>
      <c r="G28" s="3">
        <f t="shared" si="4"/>
        <v>0</v>
      </c>
      <c r="H28" s="35"/>
      <c r="I28" s="2">
        <f t="shared" ref="I28:I52" si="5">H28*$D$7</f>
        <v>0</v>
      </c>
      <c r="J28" s="2">
        <f t="shared" si="1"/>
        <v>0</v>
      </c>
      <c r="K28" s="2">
        <f t="shared" si="2"/>
        <v>0</v>
      </c>
      <c r="L28" s="35"/>
      <c r="M28" s="35"/>
      <c r="N28" s="35"/>
      <c r="O28" s="35"/>
      <c r="P28" s="35"/>
      <c r="Q28" s="46"/>
    </row>
    <row r="29" spans="2:17" x14ac:dyDescent="0.25">
      <c r="B29" s="34"/>
      <c r="C29" s="35"/>
      <c r="D29" s="35"/>
      <c r="E29" s="35"/>
      <c r="F29" s="35"/>
      <c r="G29" s="3">
        <f t="shared" si="4"/>
        <v>0</v>
      </c>
      <c r="H29" s="35"/>
      <c r="I29" s="2">
        <f t="shared" si="5"/>
        <v>0</v>
      </c>
      <c r="J29" s="2">
        <f t="shared" si="1"/>
        <v>0</v>
      </c>
      <c r="K29" s="2">
        <f t="shared" si="2"/>
        <v>0</v>
      </c>
      <c r="L29" s="35"/>
      <c r="M29" s="35"/>
      <c r="N29" s="35"/>
      <c r="O29" s="35"/>
      <c r="P29" s="35"/>
      <c r="Q29" s="46"/>
    </row>
    <row r="30" spans="2:17" x14ac:dyDescent="0.25">
      <c r="B30" s="34"/>
      <c r="C30" s="35"/>
      <c r="D30" s="35"/>
      <c r="E30" s="35"/>
      <c r="F30" s="35"/>
      <c r="G30" s="3">
        <f t="shared" si="4"/>
        <v>0</v>
      </c>
      <c r="H30" s="35"/>
      <c r="I30" s="2">
        <f t="shared" si="5"/>
        <v>0</v>
      </c>
      <c r="J30" s="2">
        <f t="shared" si="1"/>
        <v>0</v>
      </c>
      <c r="K30" s="2">
        <f t="shared" si="2"/>
        <v>0</v>
      </c>
      <c r="L30" s="35"/>
      <c r="M30" s="35"/>
      <c r="N30" s="35"/>
      <c r="O30" s="35"/>
      <c r="P30" s="35"/>
      <c r="Q30" s="46"/>
    </row>
    <row r="31" spans="2:17" x14ac:dyDescent="0.25">
      <c r="B31" s="34"/>
      <c r="C31" s="35"/>
      <c r="D31" s="35"/>
      <c r="E31" s="35"/>
      <c r="F31" s="35"/>
      <c r="G31" s="3">
        <f t="shared" si="4"/>
        <v>0</v>
      </c>
      <c r="H31" s="35"/>
      <c r="I31" s="2">
        <f t="shared" si="5"/>
        <v>0</v>
      </c>
      <c r="J31" s="2">
        <f t="shared" si="1"/>
        <v>0</v>
      </c>
      <c r="K31" s="2">
        <f>H31*$D$9</f>
        <v>0</v>
      </c>
      <c r="L31" s="35"/>
      <c r="M31" s="35"/>
      <c r="N31" s="35"/>
      <c r="O31" s="35"/>
      <c r="P31" s="35"/>
      <c r="Q31" s="46"/>
    </row>
    <row r="32" spans="2:17" x14ac:dyDescent="0.25">
      <c r="B32" s="34"/>
      <c r="C32" s="35"/>
      <c r="D32" s="35"/>
      <c r="E32" s="35"/>
      <c r="F32" s="35"/>
      <c r="G32" s="3">
        <f t="shared" si="4"/>
        <v>0</v>
      </c>
      <c r="H32" s="35"/>
      <c r="I32" s="2">
        <f t="shared" si="5"/>
        <v>0</v>
      </c>
      <c r="J32" s="2">
        <f t="shared" si="1"/>
        <v>0</v>
      </c>
      <c r="K32" s="2">
        <f t="shared" si="2"/>
        <v>0</v>
      </c>
      <c r="L32" s="35"/>
      <c r="M32" s="35"/>
      <c r="N32" s="35"/>
      <c r="O32" s="35"/>
      <c r="P32" s="35"/>
      <c r="Q32" s="46"/>
    </row>
    <row r="33" spans="2:17" x14ac:dyDescent="0.25">
      <c r="B33" s="34"/>
      <c r="C33" s="35"/>
      <c r="D33" s="35"/>
      <c r="E33" s="35"/>
      <c r="F33" s="35"/>
      <c r="G33" s="3">
        <f t="shared" si="4"/>
        <v>0</v>
      </c>
      <c r="H33" s="35"/>
      <c r="I33" s="2">
        <f t="shared" si="5"/>
        <v>0</v>
      </c>
      <c r="J33" s="2">
        <f>H33*$D$8</f>
        <v>0</v>
      </c>
      <c r="K33" s="2">
        <f t="shared" si="2"/>
        <v>0</v>
      </c>
      <c r="L33" s="35"/>
      <c r="M33" s="35"/>
      <c r="N33" s="35"/>
      <c r="O33" s="35"/>
      <c r="P33" s="35"/>
      <c r="Q33" s="46"/>
    </row>
    <row r="34" spans="2:17" x14ac:dyDescent="0.25">
      <c r="B34" s="34"/>
      <c r="C34" s="35"/>
      <c r="D34" s="35"/>
      <c r="E34" s="35"/>
      <c r="F34" s="35"/>
      <c r="G34" s="3">
        <f t="shared" si="4"/>
        <v>0</v>
      </c>
      <c r="H34" s="35"/>
      <c r="I34" s="2">
        <f t="shared" si="5"/>
        <v>0</v>
      </c>
      <c r="J34" s="2">
        <f t="shared" si="1"/>
        <v>0</v>
      </c>
      <c r="K34" s="2">
        <f t="shared" si="2"/>
        <v>0</v>
      </c>
      <c r="L34" s="35"/>
      <c r="M34" s="35"/>
      <c r="N34" s="35"/>
      <c r="O34" s="35"/>
      <c r="P34" s="35"/>
      <c r="Q34" s="46"/>
    </row>
    <row r="35" spans="2:17" ht="30" customHeight="1" thickBot="1" x14ac:dyDescent="0.3">
      <c r="B35" s="79" t="s">
        <v>29</v>
      </c>
      <c r="C35" s="80"/>
      <c r="D35" s="80"/>
      <c r="E35" s="80"/>
      <c r="F35" s="81"/>
      <c r="G35" s="12">
        <f>SUM(G27:G34)</f>
        <v>0</v>
      </c>
      <c r="H35" s="43"/>
      <c r="I35" s="43"/>
      <c r="J35" s="43"/>
      <c r="K35" s="43"/>
      <c r="L35" s="43"/>
      <c r="M35" s="43"/>
      <c r="N35" s="43"/>
      <c r="O35" s="43"/>
      <c r="P35" s="43"/>
      <c r="Q35" s="48"/>
    </row>
    <row r="36" spans="2:17" ht="15.75" thickTop="1" x14ac:dyDescent="0.25">
      <c r="B36" s="36"/>
      <c r="C36" s="35"/>
      <c r="D36" s="37"/>
      <c r="E36" s="37"/>
      <c r="F36" s="37"/>
      <c r="G36" s="11">
        <f t="shared" ref="G36:G43" si="6">IF(ISBLANK(F36),(H36*$D$6*D36*E36),(F36*H36*$D$6))</f>
        <v>0</v>
      </c>
      <c r="H36" s="35"/>
      <c r="I36" s="2">
        <f t="shared" ref="I36:I40" si="7">H36*$D$7</f>
        <v>0</v>
      </c>
      <c r="J36" s="2">
        <f t="shared" ref="J36:J39" si="8">H36*$D$8</f>
        <v>0</v>
      </c>
      <c r="K36" s="2">
        <f t="shared" ref="K36:K39" si="9">H36*$D$9</f>
        <v>0</v>
      </c>
      <c r="L36" s="35"/>
      <c r="M36" s="35"/>
      <c r="N36" s="35"/>
      <c r="O36" s="35"/>
      <c r="P36" s="35"/>
      <c r="Q36" s="46"/>
    </row>
    <row r="37" spans="2:17" x14ac:dyDescent="0.25">
      <c r="B37" s="34"/>
      <c r="C37" s="35"/>
      <c r="D37" s="35"/>
      <c r="E37" s="35"/>
      <c r="F37" s="35"/>
      <c r="G37" s="11">
        <f t="shared" si="6"/>
        <v>0</v>
      </c>
      <c r="H37" s="35"/>
      <c r="I37" s="2">
        <f t="shared" si="7"/>
        <v>0</v>
      </c>
      <c r="J37" s="2">
        <f t="shared" si="8"/>
        <v>0</v>
      </c>
      <c r="K37" s="2">
        <f t="shared" si="9"/>
        <v>0</v>
      </c>
      <c r="L37" s="35"/>
      <c r="M37" s="35"/>
      <c r="N37" s="35"/>
      <c r="O37" s="35"/>
      <c r="P37" s="35"/>
      <c r="Q37" s="46"/>
    </row>
    <row r="38" spans="2:17" x14ac:dyDescent="0.25">
      <c r="B38" s="34"/>
      <c r="C38" s="35"/>
      <c r="D38" s="35"/>
      <c r="E38" s="35"/>
      <c r="F38" s="35"/>
      <c r="G38" s="11">
        <f t="shared" si="6"/>
        <v>0</v>
      </c>
      <c r="H38" s="35"/>
      <c r="I38" s="2">
        <f t="shared" si="7"/>
        <v>0</v>
      </c>
      <c r="J38" s="2">
        <f t="shared" si="8"/>
        <v>0</v>
      </c>
      <c r="K38" s="2">
        <f t="shared" si="9"/>
        <v>0</v>
      </c>
      <c r="L38" s="35"/>
      <c r="M38" s="35"/>
      <c r="N38" s="35"/>
      <c r="O38" s="35"/>
      <c r="P38" s="35"/>
      <c r="Q38" s="46"/>
    </row>
    <row r="39" spans="2:17" x14ac:dyDescent="0.25">
      <c r="B39" s="34"/>
      <c r="C39" s="35"/>
      <c r="D39" s="35"/>
      <c r="E39" s="35"/>
      <c r="F39" s="35"/>
      <c r="G39" s="11">
        <f t="shared" si="6"/>
        <v>0</v>
      </c>
      <c r="H39" s="35"/>
      <c r="I39" s="2">
        <f t="shared" si="7"/>
        <v>0</v>
      </c>
      <c r="J39" s="2">
        <f t="shared" si="8"/>
        <v>0</v>
      </c>
      <c r="K39" s="2">
        <f t="shared" si="9"/>
        <v>0</v>
      </c>
      <c r="L39" s="35"/>
      <c r="M39" s="35"/>
      <c r="N39" s="35"/>
      <c r="O39" s="35"/>
      <c r="P39" s="35"/>
      <c r="Q39" s="46"/>
    </row>
    <row r="40" spans="2:17" x14ac:dyDescent="0.25">
      <c r="B40" s="34"/>
      <c r="C40" s="35"/>
      <c r="D40" s="35"/>
      <c r="E40" s="35"/>
      <c r="F40" s="35"/>
      <c r="G40" s="11">
        <f t="shared" si="6"/>
        <v>0</v>
      </c>
      <c r="H40" s="35"/>
      <c r="I40" s="2">
        <f t="shared" si="7"/>
        <v>0</v>
      </c>
      <c r="J40" s="2">
        <f>H40*$D$8</f>
        <v>0</v>
      </c>
      <c r="K40" s="2">
        <f>H40*$D$9</f>
        <v>0</v>
      </c>
      <c r="L40" s="35"/>
      <c r="M40" s="35"/>
      <c r="N40" s="35"/>
      <c r="O40" s="35"/>
      <c r="P40" s="35"/>
      <c r="Q40" s="46"/>
    </row>
    <row r="41" spans="2:17" x14ac:dyDescent="0.25">
      <c r="B41" s="34"/>
      <c r="C41" s="35"/>
      <c r="D41" s="35"/>
      <c r="E41" s="35"/>
      <c r="F41" s="35"/>
      <c r="G41" s="11">
        <f t="shared" si="6"/>
        <v>0</v>
      </c>
      <c r="H41" s="35"/>
      <c r="I41" s="2">
        <f>H41*$D$7</f>
        <v>0</v>
      </c>
      <c r="J41" s="2">
        <f t="shared" ref="J41:J43" si="10">H41*$D$8</f>
        <v>0</v>
      </c>
      <c r="K41" s="2">
        <f t="shared" ref="K41:K43" si="11">H41*$D$9</f>
        <v>0</v>
      </c>
      <c r="L41" s="35"/>
      <c r="M41" s="35"/>
      <c r="N41" s="35"/>
      <c r="O41" s="35"/>
      <c r="P41" s="35"/>
      <c r="Q41" s="46"/>
    </row>
    <row r="42" spans="2:17" x14ac:dyDescent="0.25">
      <c r="B42" s="34"/>
      <c r="C42" s="35"/>
      <c r="D42" s="35"/>
      <c r="E42" s="35"/>
      <c r="F42" s="35"/>
      <c r="G42" s="11">
        <f t="shared" si="6"/>
        <v>0</v>
      </c>
      <c r="H42" s="35"/>
      <c r="I42" s="2">
        <f t="shared" ref="I42:I43" si="12">H42*$D$7</f>
        <v>0</v>
      </c>
      <c r="J42" s="2">
        <f t="shared" si="10"/>
        <v>0</v>
      </c>
      <c r="K42" s="2">
        <f t="shared" si="11"/>
        <v>0</v>
      </c>
      <c r="L42" s="35"/>
      <c r="M42" s="35"/>
      <c r="N42" s="35"/>
      <c r="O42" s="35"/>
      <c r="P42" s="35"/>
      <c r="Q42" s="46"/>
    </row>
    <row r="43" spans="2:17" x14ac:dyDescent="0.25">
      <c r="B43" s="34"/>
      <c r="C43" s="35"/>
      <c r="D43" s="35"/>
      <c r="E43" s="35"/>
      <c r="F43" s="35"/>
      <c r="G43" s="11">
        <f t="shared" si="6"/>
        <v>0</v>
      </c>
      <c r="H43" s="35"/>
      <c r="I43" s="2">
        <f t="shared" si="12"/>
        <v>0</v>
      </c>
      <c r="J43" s="2">
        <f t="shared" si="10"/>
        <v>0</v>
      </c>
      <c r="K43" s="2">
        <f t="shared" si="11"/>
        <v>0</v>
      </c>
      <c r="L43" s="35"/>
      <c r="M43" s="35"/>
      <c r="N43" s="35"/>
      <c r="O43" s="35"/>
      <c r="P43" s="35"/>
      <c r="Q43" s="46"/>
    </row>
    <row r="44" spans="2:17" ht="30" customHeight="1" thickBot="1" x14ac:dyDescent="0.3">
      <c r="B44" s="79" t="s">
        <v>30</v>
      </c>
      <c r="C44" s="80"/>
      <c r="D44" s="80"/>
      <c r="E44" s="80"/>
      <c r="F44" s="81"/>
      <c r="G44" s="12">
        <f>SUM(G36:G43)</f>
        <v>0</v>
      </c>
      <c r="H44" s="43"/>
      <c r="I44" s="43"/>
      <c r="J44" s="43"/>
      <c r="K44" s="43"/>
      <c r="L44" s="43"/>
      <c r="M44" s="43"/>
      <c r="N44" s="43"/>
      <c r="O44" s="43"/>
      <c r="P44" s="43"/>
      <c r="Q44" s="48"/>
    </row>
    <row r="45" spans="2:17" ht="15.75" thickTop="1" x14ac:dyDescent="0.25">
      <c r="B45" s="36"/>
      <c r="C45" s="37"/>
      <c r="D45" s="37"/>
      <c r="E45" s="37"/>
      <c r="F45" s="37"/>
      <c r="G45" s="11">
        <f t="shared" ref="G45:G52" si="13">IF(ISBLANK(F45),(H45*$D$6*D45*E45),(F45*H45*$D$6))</f>
        <v>0</v>
      </c>
      <c r="H45" s="35"/>
      <c r="I45" s="2">
        <f t="shared" si="5"/>
        <v>0</v>
      </c>
      <c r="J45" s="2">
        <f t="shared" ref="J45:J52" si="14">H45*$D$8</f>
        <v>0</v>
      </c>
      <c r="K45" s="2">
        <f t="shared" ref="K45:K52" si="15">H45*$D$9</f>
        <v>0</v>
      </c>
      <c r="L45" s="35"/>
      <c r="M45" s="35"/>
      <c r="N45" s="35"/>
      <c r="O45" s="35"/>
      <c r="P45" s="35"/>
      <c r="Q45" s="46"/>
    </row>
    <row r="46" spans="2:17" x14ac:dyDescent="0.25">
      <c r="B46" s="34"/>
      <c r="C46" s="35"/>
      <c r="D46" s="35"/>
      <c r="E46" s="35"/>
      <c r="F46" s="35"/>
      <c r="G46" s="11">
        <f t="shared" si="13"/>
        <v>0</v>
      </c>
      <c r="H46" s="35"/>
      <c r="I46" s="2">
        <f t="shared" si="5"/>
        <v>0</v>
      </c>
      <c r="J46" s="2">
        <f t="shared" si="14"/>
        <v>0</v>
      </c>
      <c r="K46" s="2">
        <f t="shared" si="15"/>
        <v>0</v>
      </c>
      <c r="L46" s="35"/>
      <c r="M46" s="35"/>
      <c r="N46" s="35"/>
      <c r="O46" s="35"/>
      <c r="P46" s="35"/>
      <c r="Q46" s="46"/>
    </row>
    <row r="47" spans="2:17" x14ac:dyDescent="0.25">
      <c r="B47" s="34"/>
      <c r="C47" s="35"/>
      <c r="D47" s="35"/>
      <c r="E47" s="35"/>
      <c r="F47" s="35"/>
      <c r="G47" s="11">
        <f t="shared" si="13"/>
        <v>0</v>
      </c>
      <c r="H47" s="35"/>
      <c r="I47" s="2">
        <f t="shared" si="5"/>
        <v>0</v>
      </c>
      <c r="J47" s="2">
        <f t="shared" si="14"/>
        <v>0</v>
      </c>
      <c r="K47" s="2">
        <f t="shared" si="15"/>
        <v>0</v>
      </c>
      <c r="L47" s="35"/>
      <c r="M47" s="35"/>
      <c r="N47" s="35"/>
      <c r="O47" s="35"/>
      <c r="P47" s="35"/>
      <c r="Q47" s="46"/>
    </row>
    <row r="48" spans="2:17" x14ac:dyDescent="0.25">
      <c r="B48" s="34"/>
      <c r="C48" s="35"/>
      <c r="D48" s="35"/>
      <c r="E48" s="35"/>
      <c r="F48" s="35"/>
      <c r="G48" s="11">
        <f t="shared" si="13"/>
        <v>0</v>
      </c>
      <c r="H48" s="35"/>
      <c r="I48" s="2">
        <f t="shared" si="5"/>
        <v>0</v>
      </c>
      <c r="J48" s="2">
        <f t="shared" si="14"/>
        <v>0</v>
      </c>
      <c r="K48" s="2">
        <f t="shared" si="15"/>
        <v>0</v>
      </c>
      <c r="L48" s="35"/>
      <c r="M48" s="35"/>
      <c r="N48" s="35"/>
      <c r="O48" s="35"/>
      <c r="P48" s="35"/>
      <c r="Q48" s="46"/>
    </row>
    <row r="49" spans="2:17" x14ac:dyDescent="0.25">
      <c r="B49" s="34"/>
      <c r="C49" s="35"/>
      <c r="D49" s="35"/>
      <c r="E49" s="35"/>
      <c r="F49" s="35"/>
      <c r="G49" s="11">
        <f t="shared" si="13"/>
        <v>0</v>
      </c>
      <c r="H49" s="35"/>
      <c r="I49" s="2">
        <f t="shared" si="5"/>
        <v>0</v>
      </c>
      <c r="J49" s="2">
        <f>H49*$D$8</f>
        <v>0</v>
      </c>
      <c r="K49" s="2">
        <f>H49*$D$9</f>
        <v>0</v>
      </c>
      <c r="L49" s="35"/>
      <c r="M49" s="35"/>
      <c r="N49" s="35"/>
      <c r="O49" s="35"/>
      <c r="P49" s="35"/>
      <c r="Q49" s="46"/>
    </row>
    <row r="50" spans="2:17" x14ac:dyDescent="0.25">
      <c r="B50" s="34"/>
      <c r="C50" s="35"/>
      <c r="D50" s="35"/>
      <c r="E50" s="35"/>
      <c r="F50" s="35"/>
      <c r="G50" s="11">
        <f t="shared" si="13"/>
        <v>0</v>
      </c>
      <c r="H50" s="35"/>
      <c r="I50" s="2">
        <f>H50*$D$7</f>
        <v>0</v>
      </c>
      <c r="J50" s="2">
        <f t="shared" si="14"/>
        <v>0</v>
      </c>
      <c r="K50" s="2">
        <f t="shared" si="15"/>
        <v>0</v>
      </c>
      <c r="L50" s="35"/>
      <c r="M50" s="35"/>
      <c r="N50" s="35"/>
      <c r="O50" s="35"/>
      <c r="P50" s="35"/>
      <c r="Q50" s="46"/>
    </row>
    <row r="51" spans="2:17" x14ac:dyDescent="0.25">
      <c r="B51" s="34"/>
      <c r="C51" s="35"/>
      <c r="D51" s="35"/>
      <c r="E51" s="35"/>
      <c r="F51" s="35"/>
      <c r="G51" s="11">
        <f t="shared" si="13"/>
        <v>0</v>
      </c>
      <c r="H51" s="35"/>
      <c r="I51" s="2">
        <f t="shared" si="5"/>
        <v>0</v>
      </c>
      <c r="J51" s="2">
        <f t="shared" si="14"/>
        <v>0</v>
      </c>
      <c r="K51" s="2">
        <f t="shared" si="15"/>
        <v>0</v>
      </c>
      <c r="L51" s="35"/>
      <c r="M51" s="35"/>
      <c r="N51" s="35"/>
      <c r="O51" s="35"/>
      <c r="P51" s="35"/>
      <c r="Q51" s="46"/>
    </row>
    <row r="52" spans="2:17" x14ac:dyDescent="0.25">
      <c r="B52" s="34"/>
      <c r="C52" s="35"/>
      <c r="D52" s="35"/>
      <c r="E52" s="35"/>
      <c r="F52" s="35"/>
      <c r="G52" s="3">
        <f t="shared" si="13"/>
        <v>0</v>
      </c>
      <c r="H52" s="35"/>
      <c r="I52" s="2">
        <f t="shared" si="5"/>
        <v>0</v>
      </c>
      <c r="J52" s="2">
        <f t="shared" si="14"/>
        <v>0</v>
      </c>
      <c r="K52" s="2">
        <f t="shared" si="15"/>
        <v>0</v>
      </c>
      <c r="L52" s="35"/>
      <c r="M52" s="35"/>
      <c r="N52" s="35"/>
      <c r="O52" s="35"/>
      <c r="P52" s="35"/>
      <c r="Q52" s="46"/>
    </row>
    <row r="53" spans="2:17" ht="30" customHeight="1" thickBot="1" x14ac:dyDescent="0.3">
      <c r="B53" s="68" t="s">
        <v>31</v>
      </c>
      <c r="C53" s="69"/>
      <c r="D53" s="69"/>
      <c r="E53" s="69"/>
      <c r="F53" s="69"/>
      <c r="G53" s="12">
        <f>SUM(G45:G52)</f>
        <v>0</v>
      </c>
      <c r="H53" s="43"/>
      <c r="I53" s="43"/>
      <c r="J53" s="43"/>
      <c r="K53" s="43"/>
      <c r="L53" s="43"/>
      <c r="M53" s="43"/>
      <c r="N53" s="43"/>
      <c r="O53" s="43"/>
      <c r="P53" s="43"/>
      <c r="Q53" s="48"/>
    </row>
    <row r="54" spans="2:17" ht="15.75" thickTop="1" x14ac:dyDescent="0.25">
      <c r="B54" s="36"/>
      <c r="C54" s="37"/>
      <c r="D54" s="37"/>
      <c r="E54" s="37"/>
      <c r="F54" s="37"/>
      <c r="G54" s="11">
        <f t="shared" ref="G54:G61" si="16">IF(ISBLANK(F54),(H54*$D$6*D54*E54),(F54*H54*$D$6))</f>
        <v>0</v>
      </c>
      <c r="H54" s="35"/>
      <c r="I54" s="2">
        <f t="shared" ref="I54:I58" si="17">H54*$D$7</f>
        <v>0</v>
      </c>
      <c r="J54" s="2">
        <f t="shared" ref="J54:J57" si="18">H54*$D$8</f>
        <v>0</v>
      </c>
      <c r="K54" s="2">
        <f t="shared" ref="K54:K57" si="19">H54*$D$9</f>
        <v>0</v>
      </c>
      <c r="L54" s="35"/>
      <c r="M54" s="35"/>
      <c r="N54" s="35"/>
      <c r="O54" s="35"/>
      <c r="P54" s="35"/>
      <c r="Q54" s="46"/>
    </row>
    <row r="55" spans="2:17" x14ac:dyDescent="0.25">
      <c r="B55" s="34"/>
      <c r="C55" s="35"/>
      <c r="D55" s="35"/>
      <c r="E55" s="35"/>
      <c r="F55" s="35"/>
      <c r="G55" s="11">
        <f t="shared" si="16"/>
        <v>0</v>
      </c>
      <c r="H55" s="35"/>
      <c r="I55" s="2">
        <f t="shared" si="17"/>
        <v>0</v>
      </c>
      <c r="J55" s="2">
        <f t="shared" si="18"/>
        <v>0</v>
      </c>
      <c r="K55" s="2">
        <f t="shared" si="19"/>
        <v>0</v>
      </c>
      <c r="L55" s="35"/>
      <c r="M55" s="35"/>
      <c r="N55" s="35"/>
      <c r="O55" s="35"/>
      <c r="P55" s="35"/>
      <c r="Q55" s="46"/>
    </row>
    <row r="56" spans="2:17" x14ac:dyDescent="0.25">
      <c r="B56" s="34"/>
      <c r="C56" s="35"/>
      <c r="D56" s="35"/>
      <c r="E56" s="35"/>
      <c r="F56" s="35"/>
      <c r="G56" s="11">
        <f t="shared" si="16"/>
        <v>0</v>
      </c>
      <c r="H56" s="35"/>
      <c r="I56" s="2">
        <f t="shared" si="17"/>
        <v>0</v>
      </c>
      <c r="J56" s="2">
        <f t="shared" si="18"/>
        <v>0</v>
      </c>
      <c r="K56" s="2">
        <f t="shared" si="19"/>
        <v>0</v>
      </c>
      <c r="L56" s="35"/>
      <c r="M56" s="35"/>
      <c r="N56" s="35"/>
      <c r="O56" s="35"/>
      <c r="P56" s="35"/>
      <c r="Q56" s="46"/>
    </row>
    <row r="57" spans="2:17" x14ac:dyDescent="0.25">
      <c r="B57" s="34"/>
      <c r="C57" s="35"/>
      <c r="D57" s="35"/>
      <c r="E57" s="35"/>
      <c r="F57" s="35"/>
      <c r="G57" s="11">
        <f t="shared" si="16"/>
        <v>0</v>
      </c>
      <c r="H57" s="35"/>
      <c r="I57" s="2">
        <f t="shared" si="17"/>
        <v>0</v>
      </c>
      <c r="J57" s="2">
        <f t="shared" si="18"/>
        <v>0</v>
      </c>
      <c r="K57" s="2">
        <f t="shared" si="19"/>
        <v>0</v>
      </c>
      <c r="L57" s="35"/>
      <c r="M57" s="35"/>
      <c r="N57" s="35"/>
      <c r="O57" s="35"/>
      <c r="P57" s="35"/>
      <c r="Q57" s="46"/>
    </row>
    <row r="58" spans="2:17" x14ac:dyDescent="0.25">
      <c r="B58" s="34"/>
      <c r="C58" s="35"/>
      <c r="D58" s="35"/>
      <c r="E58" s="35"/>
      <c r="F58" s="35"/>
      <c r="G58" s="11">
        <f t="shared" si="16"/>
        <v>0</v>
      </c>
      <c r="H58" s="35"/>
      <c r="I58" s="2">
        <f t="shared" si="17"/>
        <v>0</v>
      </c>
      <c r="J58" s="2">
        <f>H58*$D$8</f>
        <v>0</v>
      </c>
      <c r="K58" s="2">
        <f>H58*$D$9</f>
        <v>0</v>
      </c>
      <c r="L58" s="35"/>
      <c r="M58" s="35"/>
      <c r="N58" s="35"/>
      <c r="O58" s="35"/>
      <c r="P58" s="35"/>
      <c r="Q58" s="46"/>
    </row>
    <row r="59" spans="2:17" x14ac:dyDescent="0.25">
      <c r="B59" s="34"/>
      <c r="C59" s="35"/>
      <c r="D59" s="35"/>
      <c r="E59" s="35"/>
      <c r="F59" s="35"/>
      <c r="G59" s="11">
        <f t="shared" si="16"/>
        <v>0</v>
      </c>
      <c r="H59" s="35"/>
      <c r="I59" s="2">
        <f>H59*$D$7</f>
        <v>0</v>
      </c>
      <c r="J59" s="2">
        <f t="shared" ref="J59:J61" si="20">H59*$D$8</f>
        <v>0</v>
      </c>
      <c r="K59" s="2">
        <f t="shared" ref="K59:K61" si="21">H59*$D$9</f>
        <v>0</v>
      </c>
      <c r="L59" s="35"/>
      <c r="M59" s="35"/>
      <c r="N59" s="35"/>
      <c r="O59" s="35"/>
      <c r="P59" s="35"/>
      <c r="Q59" s="46"/>
    </row>
    <row r="60" spans="2:17" x14ac:dyDescent="0.25">
      <c r="B60" s="34"/>
      <c r="C60" s="35"/>
      <c r="D60" s="35"/>
      <c r="E60" s="35"/>
      <c r="F60" s="35"/>
      <c r="G60" s="11">
        <f t="shared" si="16"/>
        <v>0</v>
      </c>
      <c r="H60" s="35"/>
      <c r="I60" s="2">
        <f t="shared" ref="I60:I61" si="22">H60*$D$7</f>
        <v>0</v>
      </c>
      <c r="J60" s="2">
        <f t="shared" si="20"/>
        <v>0</v>
      </c>
      <c r="K60" s="2">
        <f t="shared" si="21"/>
        <v>0</v>
      </c>
      <c r="L60" s="35"/>
      <c r="M60" s="35"/>
      <c r="N60" s="35"/>
      <c r="O60" s="35"/>
      <c r="P60" s="35"/>
      <c r="Q60" s="46"/>
    </row>
    <row r="61" spans="2:17" x14ac:dyDescent="0.25">
      <c r="B61" s="34"/>
      <c r="C61" s="35"/>
      <c r="D61" s="35"/>
      <c r="E61" s="35"/>
      <c r="F61" s="35"/>
      <c r="G61" s="11">
        <f t="shared" si="16"/>
        <v>0</v>
      </c>
      <c r="H61" s="35"/>
      <c r="I61" s="2">
        <f t="shared" si="22"/>
        <v>0</v>
      </c>
      <c r="J61" s="2">
        <f t="shared" si="20"/>
        <v>0</v>
      </c>
      <c r="K61" s="2">
        <f t="shared" si="21"/>
        <v>0</v>
      </c>
      <c r="L61" s="35"/>
      <c r="M61" s="35"/>
      <c r="N61" s="35"/>
      <c r="O61" s="35"/>
      <c r="P61" s="35"/>
      <c r="Q61" s="46"/>
    </row>
    <row r="62" spans="2:17" ht="30" customHeight="1" thickBot="1" x14ac:dyDescent="0.3">
      <c r="B62" s="73" t="s">
        <v>74</v>
      </c>
      <c r="C62" s="74"/>
      <c r="D62" s="74"/>
      <c r="E62" s="74"/>
      <c r="F62" s="75"/>
      <c r="G62" s="17">
        <f>SUM(G54:G61)</f>
        <v>0</v>
      </c>
      <c r="H62" s="18"/>
      <c r="I62" s="18"/>
      <c r="J62" s="18"/>
      <c r="K62" s="18"/>
      <c r="L62" s="18"/>
      <c r="M62" s="18"/>
      <c r="N62" s="18"/>
      <c r="O62" s="18"/>
      <c r="P62" s="18"/>
      <c r="Q62" s="47"/>
    </row>
    <row r="63" spans="2:17" x14ac:dyDescent="0.25">
      <c r="B63" s="4"/>
    </row>
    <row r="64" spans="2:17" x14ac:dyDescent="0.25">
      <c r="B64" s="4"/>
    </row>
  </sheetData>
  <mergeCells count="13">
    <mergeCell ref="G3:L4"/>
    <mergeCell ref="B5:D5"/>
    <mergeCell ref="B6:C6"/>
    <mergeCell ref="B7:C7"/>
    <mergeCell ref="B8:C8"/>
    <mergeCell ref="B9:C9"/>
    <mergeCell ref="B53:F53"/>
    <mergeCell ref="H13:L13"/>
    <mergeCell ref="B62:F62"/>
    <mergeCell ref="M13:Q13"/>
    <mergeCell ref="B44:F44"/>
    <mergeCell ref="B26:F26"/>
    <mergeCell ref="B35:F35"/>
  </mergeCells>
  <conditionalFormatting sqref="L6:L10">
    <cfRule type="cellIs" dxfId="2" priority="1" operator="lessThan">
      <formula>0</formula>
    </cfRule>
    <cfRule type="cellIs" dxfId="1" priority="2" operator="lessThan">
      <formula>-6928</formula>
    </cfRule>
    <cfRule type="cellIs" dxfId="0" priority="3" operator="lessThan">
      <formula>0</formula>
    </cfRule>
  </conditionalFormatting>
  <dataValidations count="1">
    <dataValidation type="list" allowBlank="1" showInputMessage="1" showErrorMessage="1" sqref="C15:C25 C27:C34 C36:C43 C45:C52 C54:C61" xr:uid="{570C5C7B-C2FE-45FA-9B11-7E4B3BF9D4CA}">
      <formula1>"Physician's Office/Clinic, Hospital (if not Drive-through), Drive-through, Other"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4373A73C01254EA995FD278E8C7249" ma:contentTypeVersion="9" ma:contentTypeDescription="Create a new document." ma:contentTypeScope="" ma:versionID="a0bb82db7e6600b2c7f39b9cb9b37bdc">
  <xsd:schema xmlns:xsd="http://www.w3.org/2001/XMLSchema" xmlns:xs="http://www.w3.org/2001/XMLSchema" xmlns:p="http://schemas.microsoft.com/office/2006/metadata/properties" xmlns:ns2="f560143e-da0a-427f-855e-dadb269e570d" targetNamespace="http://schemas.microsoft.com/office/2006/metadata/properties" ma:root="true" ma:fieldsID="ff041a11b070fcef1d68eb34a8fadb66" ns2:_="">
    <xsd:import namespace="f560143e-da0a-427f-855e-dadb269e57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60143e-da0a-427f-855e-dadb269e57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0FC5D7-7742-4A52-9D0D-3ED9F4C31C72}">
  <ds:schemaRefs>
    <ds:schemaRef ds:uri="http://purl.org/dc/elements/1.1/"/>
    <ds:schemaRef ds:uri="http://www.w3.org/XML/1998/namespace"/>
    <ds:schemaRef ds:uri="9dcfc5cc-4dce-4e88-a4ed-d32a7422a897"/>
    <ds:schemaRef ds:uri="http://schemas.microsoft.com/office/2006/metadata/properties"/>
    <ds:schemaRef ds:uri="http://schemas.openxmlformats.org/package/2006/metadata/core-properties"/>
    <ds:schemaRef ds:uri="f560143e-da0a-427f-855e-dadb269e570d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AA64048-D911-438E-ADB3-7AF6774D37A5}"/>
</file>

<file path=customXml/itemProps3.xml><?xml version="1.0" encoding="utf-8"?>
<ds:datastoreItem xmlns:ds="http://schemas.openxmlformats.org/officeDocument/2006/customXml" ds:itemID="{A31085EE-3977-498D-B90B-8F7E163EB0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Vaccine Capacity Calculator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Jamie R. Nicolosi</dc:creator>
  <cp:keywords/>
  <dc:description/>
  <cp:lastModifiedBy>Bilal Hassan</cp:lastModifiedBy>
  <cp:revision/>
  <dcterms:created xsi:type="dcterms:W3CDTF">2021-01-07T00:00:44Z</dcterms:created>
  <dcterms:modified xsi:type="dcterms:W3CDTF">2021-01-08T19:44:31Z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0x010100F64373A73C01254EA995FD278E8C7249</vt:lpwstr>
  </property>
</Properties>
</file>